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J175" i="1" l="1"/>
  <c r="J176" i="1"/>
  <c r="G175" i="1" l="1"/>
  <c r="H175" i="1" s="1"/>
  <c r="K175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6" i="1"/>
  <c r="H176" i="1" s="1"/>
  <c r="K176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<sst xmlns="http://schemas.openxmlformats.org/spreadsheetml/2006/main" count="556" uniqueCount="377">
  <si>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</si>
  <si>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</si>
  <si>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</si>
  <si>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</si>
  <si>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</si>
  <si>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</si>
  <si>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</si>
  <si>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</si>
  <si>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</si>
  <si>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</si>
  <si>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</si>
  <si>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</si>
  <si>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</si>
  <si>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</si>
  <si>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</si>
  <si>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</si>
  <si>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</si>
  <si>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</si>
  <si>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</si>
  <si>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</si>
  <si>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</si>
  <si>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</si>
  <si>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</si>
  <si>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</si>
  <si>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</si>
  <si>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</si>
  <si>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</si>
  <si>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</si>
  <si>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</si>
  <si>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</si>
  <si>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</si>
  <si>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</si>
  <si>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</si>
  <si>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</si>
  <si>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</si>
  <si>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</si>
  <si>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</si>
  <si>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</si>
  <si>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</si>
  <si>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</si>
  <si>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</si>
  <si>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</si>
  <si>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</si>
  <si>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</si>
  <si>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</si>
  <si>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</si>
  <si>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</si>
  <si>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</si>
  <si>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</si>
  <si>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</si>
  <si>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</si>
  <si>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</si>
  <si>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</si>
  <si>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</si>
  <si>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</si>
  <si>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</si>
  <si>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</si>
  <si>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</si>
  <si>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</si>
  <si>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</si>
  <si>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</si>
  <si>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</si>
  <si>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</si>
  <si>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</si>
  <si>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</si>
  <si>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</si>
  <si>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</si>
  <si>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</si>
  <si>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</si>
  <si>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</si>
  <si>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</si>
  <si>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</si>
  <si>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</si>
  <si>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</si>
  <si>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</si>
  <si>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</si>
  <si>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</si>
  <si>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</si>
  <si>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</si>
  <si>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</si>
  <si>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</si>
  <si>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</si>
  <si>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</si>
  <si>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</si>
  <si>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</si>
  <si>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</si>
  <si>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</si>
  <si>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</si>
  <si>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</si>
  <si>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</si>
  <si>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</si>
  <si>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</si>
  <si>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</si>
  <si>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</si>
  <si>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</si>
  <si>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</si>
  <si>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</si>
  <si>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</si>
  <si>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</si>
  <si>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</si>
  <si>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</si>
  <si>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</si>
  <si>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</si>
  <si>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</si>
  <si>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</si>
  <si>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</si>
  <si>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</si>
  <si>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</si>
  <si>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</si>
  <si>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</si>
  <si>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</si>
  <si>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</si>
  <si>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</si>
  <si>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</si>
  <si>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</si>
  <si>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</si>
  <si>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</si>
  <si>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</si>
  <si>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</si>
  <si>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</si>
  <si>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</si>
  <si>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</si>
  <si>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</si>
  <si>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</si>
  <si>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</si>
  <si>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</si>
  <si>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</si>
  <si>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</si>
  <si>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</si>
  <si>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</si>
  <si>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</si>
  <si>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</si>
  <si>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</si>
  <si>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</si>
  <si>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</si>
  <si>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</si>
  <si>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</si>
  <si>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</si>
  <si>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</si>
  <si>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</si>
  <si>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</si>
  <si>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</si>
  <si>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</si>
  <si>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</si>
  <si>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</si>
  <si>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</si>
  <si>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</si>
  <si>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</si>
  <si>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</si>
  <si>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</si>
  <si>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</si>
  <si>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</si>
  <si>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</si>
  <si>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</si>
  <si>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</si>
  <si>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</si>
  <si>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</si>
  <si>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</si>
  <si>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</si>
  <si>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</si>
  <si>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</si>
  <si>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</si>
  <si>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</si>
  <si>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</si>
  <si>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</si>
  <si>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</si>
  <si>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</si>
  <si>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</si>
  <si>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</si>
  <si>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</si>
  <si>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</si>
  <si>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</si>
  <si>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</si>
  <si>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</si>
  <si>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</si>
  <si>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</si>
  <si>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</si>
  <si>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</si>
  <si>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</si>
  <si>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</si>
  <si>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</si>
  <si>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</si>
  <si>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</si>
  <si>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</si>
  <si>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</si>
  <si>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</si>
  <si>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</si>
  <si>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</si>
  <si>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</si>
  <si>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</si>
  <si>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</si>
  <si>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</si>
  <si>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</si>
  <si>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</si>
  <si>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</si>
  <si>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</si>
  <si>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</si>
  <si>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</si>
  <si>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</si>
  <si>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</si>
  <si>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</si>
  <si>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</si>
  <si>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</si>
  <si>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</si>
  <si>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</si>
  <si>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</si>
  <si>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</si>
  <si>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</si>
  <si>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</si>
  <si>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</si>
  <si>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</si>
  <si>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</si>
  <si>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</si>
  <si>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</si>
  <si>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</si>
  <si>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</si>
  <si>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</si>
  <si>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</si>
  <si>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</si>
  <si>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</si>
  <si>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</si>
  <si>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</si>
  <si>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</si>
  <si>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</si>
  <si>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</si>
  <si>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</si>
  <si>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</si>
  <si>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</si>
  <si>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</si>
  <si>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</si>
  <si>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</si>
  <si>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</si>
  <si>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</si>
  <si>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</si>
  <si>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</si>
  <si>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</si>
  <si>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</si>
  <si>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</si>
  <si>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</si>
  <si>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</si>
  <si>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</si>
  <si>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</si>
  <si>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</si>
  <si>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</si>
  <si>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</si>
  <si>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</si>
  <si>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</si>
  <si>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</si>
  <si>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</si>
  <si>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</si>
  <si>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</si>
  <si>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</si>
  <si>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</si>
  <si>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</si>
  <si>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</si>
  <si>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</si>
  <si>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</si>
  <si>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</si>
  <si>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</si>
  <si>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</si>
  <si>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</si>
  <si>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</si>
  <si>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</si>
  <si>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</si>
  <si>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</si>
  <si>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</si>
  <si>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</si>
  <si>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</si>
  <si>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</si>
  <si>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</si>
  <si>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</si>
  <si>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</si>
  <si>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</si>
  <si>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</si>
  <si>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</si>
  <si>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</si>
  <si>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</si>
  <si>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</si>
  <si>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</si>
  <si>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</si>
  <si>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</si>
  <si>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</si>
  <si>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</si>
  <si>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</si>
  <si>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</si>
  <si>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</si>
  <si>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</si>
  <si>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</si>
  <si>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</si>
  <si>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</si>
  <si>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</si>
  <si>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</si>
  <si>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</si>
  <si>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</si>
  <si>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</si>
  <si>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</si>
  <si>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</si>
  <si>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</si>
  <si>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</si>
  <si>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</si>
  <si>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</si>
  <si>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</si>
  <si>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</si>
  <si>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</si>
  <si>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</si>
  <si>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</si>
  <si>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</si>
  <si>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</si>
  <si>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</si>
  <si>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</si>
  <si>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</si>
  <si>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</si>
  <si>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</si>
  <si>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</si>
  <si>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</si>
  <si>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</si>
  <si>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</si>
  <si>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</si>
  <si>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</si>
  <si>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</si>
  <si>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</si>
  <si>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</si>
  <si>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</si>
  <si>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</si>
  <si>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</si>
  <si>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</si>
  <si>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</si>
  <si>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</si>
  <si>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</si>
  <si>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</si>
  <si>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</si>
  <si>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</si>
  <si>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</si>
  <si>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</si>
  <si>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</si>
  <si>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</si>
  <si>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</si>
  <si>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</si>
  <si>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</si>
  <si>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</si>
  <si>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</si>
  <si>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</si>
  <si>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</si>
  <si>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</si>
  <si>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</si>
  <si>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</si>
  <si>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</si>
  <si>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</si>
  <si>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</si>
  <si>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</si>
  <si>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</si>
  <si>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</si>
  <si>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</si>
  <si>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</si>
  <si>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</si>
  <si>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</si>
  <si>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</si>
  <si>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</si>
  <si>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</si>
  <si>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</si>
  <si>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</si>
  <si>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</si>
  <si>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</si>
  <si>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</si>
  <si>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</si>
  <si>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</si>
  <si>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</si>
  <si>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</si>
  <si>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</si>
  <si>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</si>
  <si>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</si>
  <si>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</si>
  <si>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</si>
  <si>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</si>
  <si>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</si>
  <si>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0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</si>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</sst>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95" activePane="bottomLeft" state="frozen"/>
      <selection pane="bottomLeft" activeCell="G424" sqref="G424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thickBot="1" x14ac:dyDescent="0.3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2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3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4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5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2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3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4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5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6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7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8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9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2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5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2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5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3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5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4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5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5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5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6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5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7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5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8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5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9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5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10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5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5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11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5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5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2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5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3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5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4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5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5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5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6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5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7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5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8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5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9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5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10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5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11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5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2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3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4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5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6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2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6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6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2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6"/>
        <v>92.3</v>
      </c>
      <c r="H165" s="11">
        <f t="shared" ref="H165:H167" si="17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3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6"/>
        <v>89.03</v>
      </c>
      <c r="H166" s="11">
        <f t="shared" si="17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4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6"/>
        <v>83.9</v>
      </c>
      <c r="H167" s="11">
        <f t="shared" si="17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5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6"/>
        <v>77.599999999999994</v>
      </c>
      <c r="H168" s="11">
        <f t="shared" ref="H168" si="18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6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6"/>
        <v>68.73</v>
      </c>
      <c r="H169" s="11">
        <f t="shared" ref="H169" si="19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6"/>
        <v>85.3</v>
      </c>
      <c r="H170" s="11">
        <f t="shared" ref="H170:H180" si="20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6"/>
        <v>89.03</v>
      </c>
      <c r="H171" s="11">
        <f t="shared" si="20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6"/>
        <v>82.5</v>
      </c>
      <c r="H172" s="11">
        <f t="shared" si="20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6"/>
        <v>81.56</v>
      </c>
      <c r="H173" s="11">
        <f t="shared" ref="H173:H174" si="21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6"/>
        <v>66.16</v>
      </c>
      <c r="H174" s="11">
        <f t="shared" si="21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customHeight="1" thickBot="1" x14ac:dyDescent="0.25">
      <c r="A175" s="33">
        <v>1</v>
      </c>
      <c r="B175" s="58" t="s">
        <v>357</v>
      </c>
      <c r="C175" s="58" t="s">
        <v>358</v>
      </c>
      <c r="D175" s="69" t="s">
        <v>359</v>
      </c>
      <c r="E175" s="13">
        <v>4</v>
      </c>
      <c r="F175" s="11">
        <v>3.09</v>
      </c>
      <c r="G175" s="11">
        <f>VLOOKUP(F175,$Q$2:$R$302,2,0)</f>
        <v>78.760000000000005</v>
      </c>
      <c r="H175" s="11">
        <f>G175*0.5</f>
        <v>39.380000000000003</v>
      </c>
      <c r="I175" s="10">
        <v>35</v>
      </c>
      <c r="J175" s="52">
        <f>I175/2</f>
        <v>17.5</v>
      </c>
      <c r="K175" s="52">
        <f>H175+J175</f>
        <v>56.88</v>
      </c>
      <c r="L175" s="52" t="s">
        <v>376</v>
      </c>
      <c r="M175" s="12"/>
      <c r="N175" s="34"/>
      <c r="Q175" s="4">
        <v>2.27</v>
      </c>
      <c r="R175" s="2">
        <v>59.63</v>
      </c>
    </row>
    <row r="176" spans="1:18" s="37" customFormat="1" ht="24.75" customHeight="1" thickBot="1" x14ac:dyDescent="0.25">
      <c r="A176" s="33">
        <v>2</v>
      </c>
      <c r="B176" s="58" t="s">
        <v>362</v>
      </c>
      <c r="C176" s="58" t="s">
        <v>358</v>
      </c>
      <c r="D176" s="69" t="s">
        <v>359</v>
      </c>
      <c r="E176" s="13">
        <v>4</v>
      </c>
      <c r="F176" s="11">
        <v>3.12</v>
      </c>
      <c r="G176" s="11">
        <f>VLOOKUP(F176,$Q$2:$R$302,2,0)</f>
        <v>79.459999999999994</v>
      </c>
      <c r="H176" s="11">
        <f>G176*0.5</f>
        <v>39.729999999999997</v>
      </c>
      <c r="I176" s="36" t="s">
        <v>375</v>
      </c>
      <c r="J176" s="52">
        <f>I176/2</f>
        <v>0</v>
      </c>
      <c r="K176" s="52">
        <f>H176+J176</f>
        <v>39.729999999999997</v>
      </c>
      <c r="L176" s="52" t="s">
        <v>376</v>
      </c>
      <c r="M176" s="12"/>
      <c r="N176" s="35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6"/>
        <v>81.56</v>
      </c>
      <c r="H177" s="11">
        <f t="shared" si="20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6"/>
        <v>78.06</v>
      </c>
      <c r="H178" s="11">
        <f t="shared" si="20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6"/>
        <v>69.900000000000006</v>
      </c>
      <c r="H179" s="11">
        <f t="shared" si="20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6"/>
        <v>85.76</v>
      </c>
      <c r="H180" s="11">
        <f t="shared" si="20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6"/>
        <v>#N/A</v>
      </c>
      <c r="H181" s="11" t="e">
        <f t="shared" ref="H181:H184" si="22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6"/>
        <v>#N/A</v>
      </c>
      <c r="H182" s="11" t="e">
        <f t="shared" si="22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6"/>
        <v>#N/A</v>
      </c>
      <c r="H183" s="11" t="e">
        <f t="shared" si="22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6"/>
        <v>#N/A</v>
      </c>
      <c r="H184" s="11" t="e">
        <f t="shared" si="22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6"/>
        <v>#N/A</v>
      </c>
      <c r="H185" s="11" t="e">
        <f t="shared" ref="H185:H195" si="23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6"/>
        <v>#N/A</v>
      </c>
      <c r="H186" s="11" t="e">
        <f t="shared" si="23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6"/>
        <v>#N/A</v>
      </c>
      <c r="H187" s="11" t="e">
        <f t="shared" si="23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6"/>
        <v>#N/A</v>
      </c>
      <c r="H188" s="11" t="e">
        <f t="shared" si="23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6"/>
        <v>#N/A</v>
      </c>
      <c r="H189" s="11" t="e">
        <f t="shared" si="23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6"/>
        <v>#N/A</v>
      </c>
      <c r="H190" s="11" t="e">
        <f t="shared" si="23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6"/>
        <v>#N/A</v>
      </c>
      <c r="H191" s="11" t="e">
        <f t="shared" si="23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6"/>
        <v>#N/A</v>
      </c>
      <c r="H192" s="11" t="e">
        <f t="shared" si="23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6"/>
        <v>#N/A</v>
      </c>
      <c r="H193" s="11" t="e">
        <f t="shared" si="23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4">VLOOKUP(F194,$Q$2:$R$302,2,0)</f>
        <v>#N/A</v>
      </c>
      <c r="H194" s="11" t="e">
        <f t="shared" si="23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4"/>
        <v>#N/A</v>
      </c>
      <c r="H195" s="11" t="e">
        <f t="shared" si="23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4"/>
        <v>#N/A</v>
      </c>
      <c r="H196" s="11" t="e">
        <f t="shared" ref="H196:H206" si="25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4"/>
        <v>#N/A</v>
      </c>
      <c r="H197" s="11" t="e">
        <f t="shared" si="25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4"/>
        <v>#N/A</v>
      </c>
      <c r="H198" s="11" t="e">
        <f t="shared" si="25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4"/>
        <v>#N/A</v>
      </c>
      <c r="H199" s="11" t="e">
        <f t="shared" si="25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4"/>
        <v>#N/A</v>
      </c>
      <c r="H200" s="11" t="e">
        <f t="shared" si="25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4"/>
        <v>#N/A</v>
      </c>
      <c r="H201" s="11" t="e">
        <f t="shared" si="25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4"/>
        <v>#N/A</v>
      </c>
      <c r="H202" s="11" t="e">
        <f t="shared" si="25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4"/>
        <v>#N/A</v>
      </c>
      <c r="H203" s="11" t="e">
        <f t="shared" si="25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4"/>
        <v>#N/A</v>
      </c>
      <c r="H204" s="11" t="e">
        <f t="shared" si="25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4"/>
        <v>#N/A</v>
      </c>
      <c r="H205" s="11" t="e">
        <f t="shared" si="25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4"/>
        <v>#N/A</v>
      </c>
      <c r="H206" s="11" t="e">
        <f t="shared" si="25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4"/>
        <v>#N/A</v>
      </c>
      <c r="H207" s="11" t="e">
        <f t="shared" ref="H207:H209" si="26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4"/>
        <v>#N/A</v>
      </c>
      <c r="H208" s="11" t="e">
        <f t="shared" si="26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4"/>
        <v>#N/A</v>
      </c>
      <c r="H209" s="11" t="e">
        <f t="shared" si="26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4"/>
        <v>#N/A</v>
      </c>
      <c r="H210" s="11" t="e">
        <f t="shared" ref="H210" si="27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TURİZM VE OTEL İŞLETMECİLİĞİ İÖ"/>
      </filters>
    </filterColumn>
  </autoFilter>
  <sortState ref="A175:N176">
    <sortCondition descending="1" ref="K175"/>
  </sortState>
  <conditionalFormatting sqref="L2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2021-08-25T14:11:35Z</dcterms:modified>
</cp:coreProperties>
</file>