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J164" i="1" l="1"/>
  <c r="J167" i="1"/>
  <c r="J168" i="1"/>
  <c r="J169" i="1"/>
  <c r="J165" i="1"/>
  <c r="J166" i="1"/>
  <c r="G176" i="1" l="1"/>
  <c r="H176" i="1" s="1"/>
  <c r="G173" i="1"/>
  <c r="H173" i="1" s="1"/>
  <c r="G174" i="1"/>
  <c r="H174" i="1" s="1"/>
  <c r="G165" i="1"/>
  <c r="H165" i="1" s="1"/>
  <c r="K165" i="1" s="1"/>
  <c r="G169" i="1"/>
  <c r="H169" i="1" s="1"/>
  <c r="K169" i="1" s="1"/>
  <c r="G164" i="1"/>
  <c r="H164" i="1" s="1"/>
  <c r="K164" i="1" s="1"/>
  <c r="G167" i="1"/>
  <c r="H167" i="1" s="1"/>
  <c r="K167" i="1" s="1"/>
  <c r="G168" i="1"/>
  <c r="H168" i="1" s="1"/>
  <c r="K168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11" i="1" l="1"/>
  <c r="H111" i="1" s="1"/>
  <c r="G110" i="1"/>
  <c r="H110" i="1" s="1"/>
  <c r="G109" i="1"/>
  <c r="H109" i="1" s="1"/>
  <c r="H108" i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10" i="1" l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G18" i="1"/>
  <c r="H18" i="1" s="1"/>
  <c r="G22" i="1"/>
  <c r="H22" i="1" s="1"/>
  <c r="G24" i="1"/>
  <c r="H24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  <c r="G184" i="1" l="1"/>
  <c r="H184" i="1" s="1"/>
  <c r="G183" i="1"/>
  <c r="H183" i="1" s="1"/>
  <c r="G182" i="1"/>
  <c r="H182" i="1" s="1"/>
  <c r="G181" i="1"/>
  <c r="H181" i="1" s="1"/>
  <c r="G210" i="1" l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0" i="1"/>
  <c r="H180" i="1" s="1"/>
  <c r="G179" i="1"/>
  <c r="H179" i="1" s="1"/>
  <c r="G178" i="1"/>
  <c r="H178" i="1" s="1"/>
  <c r="G177" i="1"/>
  <c r="H177" i="1" s="1"/>
  <c r="G175" i="1"/>
  <c r="H175" i="1" s="1"/>
  <c r="G172" i="1"/>
  <c r="H172" i="1" s="1"/>
  <c r="G171" i="1"/>
  <c r="H171" i="1" s="1"/>
  <c r="G170" i="1"/>
  <c r="H170" i="1" s="1"/>
  <c r="G166" i="1"/>
  <c r="H166" i="1" s="1"/>
  <c r="K166" i="1" s="1"/>
</calcChain>
</file>

<file path=xl/sharedStrings.xml><?xml version="1.0" encoding="utf-8"?>
<sst xmlns="http://schemas.openxmlformats.org/spreadsheetml/2006/main" count="565" uniqueCount="379">
  <si>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</si>
  <si>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</si>
  <si>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</si>
  <si>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</si>
  <si>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</si>
  <si>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</si>
  <si>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</si>
  <si>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</si>
  <si>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</si>
  <si>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</si>
  <si>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</si>
  <si>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</si>
  <si>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</si>
  <si>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</si>
  <si>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</si>
  <si>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</si>
  <si>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</si>
  <si>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</si>
  <si>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</si>
  <si>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</si>
  <si>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</si>
  <si>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</si>
  <si>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</si>
  <si>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</si>
  <si>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</si>
  <si>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</si>
  <si>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</si>
  <si>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</si>
  <si>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</si>
  <si>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</si>
  <si>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</si>
  <si>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</si>
  <si>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</si>
  <si>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</si>
  <si>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</si>
  <si>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</si>
  <si>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</si>
  <si>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</si>
  <si>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</si>
  <si>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</si>
  <si>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</si>
  <si>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</si>
  <si>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</si>
  <si>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</si>
  <si>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</si>
  <si>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</si>
  <si>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</si>
  <si>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</si>
  <si>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</si>
  <si>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</si>
  <si>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</si>
  <si>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</si>
  <si>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</si>
  <si>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</si>
  <si>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</si>
  <si>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</si>
  <si>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</si>
  <si>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</si>
  <si>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</si>
  <si>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</si>
  <si>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</si>
  <si>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</si>
  <si>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</si>
  <si>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</si>
  <si>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</si>
  <si>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</si>
  <si>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</si>
  <si>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</si>
  <si>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</si>
  <si>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</si>
  <si>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</si>
  <si>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</si>
  <si>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</si>
  <si>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</si>
  <si>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</si>
  <si>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</si>
  <si>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</si>
  <si>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</si>
  <si>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</si>
  <si>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</si>
  <si>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</si>
  <si>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</si>
  <si>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</si>
  <si>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</si>
  <si>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</si>
  <si>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</si>
  <si>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</si>
  <si>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</si>
  <si>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</si>
  <si>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</si>
  <si>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</si>
  <si>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</si>
  <si>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</si>
  <si>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</si>
  <si>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</si>
  <si>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</si>
  <si>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</si>
  <si>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</si>
  <si>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</si>
  <si>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</si>
  <si>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</si>
  <si>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</si>
  <si>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</si>
  <si>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</si>
  <si>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</si>
  <si>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</si>
  <si>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</si>
  <si>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</si>
  <si>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</si>
  <si>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</si>
  <si>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</si>
  <si>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</si>
  <si>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</si>
  <si>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</si>
  <si>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</si>
  <si>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</si>
  <si>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</si>
  <si>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</si>
  <si>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</si>
  <si>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</si>
  <si>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</si>
  <si>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</si>
  <si>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</si>
  <si>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</si>
  <si>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</si>
  <si>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</si>
  <si>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</si>
  <si>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</si>
  <si>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</si>
  <si>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</si>
  <si>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</si>
  <si>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</si>
  <si>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</si>
  <si>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</si>
  <si>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</si>
  <si>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</si>
  <si>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</si>
  <si>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</si>
  <si>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</si>
  <si>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</si>
  <si>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</si>
  <si>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</si>
  <si>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</si>
  <si>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</si>
  <si>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</si>
  <si>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</si>
  <si>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</si>
  <si>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</si>
  <si>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</si>
  <si>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</si>
  <si>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</si>
  <si>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</si>
  <si>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</si>
  <si>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</si>
  <si>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</si>
  <si>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</si>
  <si>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</si>
  <si>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</si>
  <si>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</si>
  <si>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</si>
  <si>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</si>
  <si>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</si>
  <si>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</si>
  <si>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</si>
  <si>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</si>
  <si>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</si>
  <si>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</si>
  <si>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</si>
  <si>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</si>
  <si>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</si>
  <si>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</si>
  <si>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</si>
  <si>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</si>
  <si>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</si>
  <si>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</si>
  <si>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</si>
  <si>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</si>
  <si>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</si>
  <si>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</si>
  <si>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</si>
  <si>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</si>
  <si>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</si>
  <si>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</si>
  <si>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</si>
  <si>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</si>
  <si>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</si>
  <si>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</si>
  <si>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</si>
  <si>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</si>
  <si>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</si>
  <si>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</si>
  <si>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</si>
  <si>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</si>
  <si>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</si>
  <si>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</si>
  <si>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</si>
  <si>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</si>
  <si>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</si>
  <si>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</si>
  <si>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</si>
  <si>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</si>
  <si>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</si>
  <si>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</si>
  <si>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</si>
  <si>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</si>
  <si>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</si>
  <si>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</si>
  <si>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</si>
  <si>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</si>
  <si>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</si>
  <si>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</si>
  <si>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</si>
  <si>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</si>
  <si>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</si>
  <si>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</si>
  <si>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</si>
  <si>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</si>
  <si>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</si>
  <si>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</si>
  <si>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</si>
  <si>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</si>
  <si>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</si>
  <si>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</si>
  <si>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</si>
  <si>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</si>
  <si>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</si>
  <si>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</si>
  <si>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</si>
  <si>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</si>
  <si>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</si>
  <si>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</si>
  <si>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</si>
  <si>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</si>
  <si>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</si>
  <si>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</si>
  <si>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</si>
  <si>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</si>
  <si>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</si>
  <si>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</si>
  <si>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</si>
  <si>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</si>
  <si>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</si>
  <si>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</si>
  <si>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</si>
  <si>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</si>
  <si>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</si>
  <si>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</si>
  <si>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</si>
  <si>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</si>
  <si>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</si>
  <si>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</si>
  <si>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</si>
  <si>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</si>
  <si>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</si>
  <si>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</si>
  <si>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</si>
  <si>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</si>
  <si>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</si>
  <si>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</si>
  <si>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</si>
  <si>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</si>
  <si>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</si>
  <si>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</si>
  <si>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</si>
  <si>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</si>
  <si>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</si>
  <si>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</si>
  <si>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</si>
  <si>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</si>
  <si>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</si>
  <si>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</si>
  <si>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</si>
  <si>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</si>
  <si>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</si>
  <si>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</si>
  <si>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</si>
  <si>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</si>
  <si>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</si>
  <si>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</si>
  <si>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</si>
  <si>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</si>
  <si>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</si>
  <si>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</si>
  <si>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</si>
  <si>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</si>
  <si>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</si>
  <si>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</si>
  <si>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</si>
  <si>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</si>
  <si>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</si>
  <si>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</si>
  <si>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</si>
  <si>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</si>
  <si>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</si>
  <si>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</si>
  <si>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</si>
  <si>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</si>
  <si>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</si>
  <si>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</si>
  <si>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</si>
  <si>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</si>
  <si>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</si>
  <si>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</si>
  <si>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</si>
  <si>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</si>
  <si>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</si>
  <si>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</si>
  <si>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</si>
  <si>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</si>
  <si>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</si>
  <si>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</si>
  <si>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</si>
  <si>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</si>
  <si>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</si>
  <si>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</si>
  <si>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</si>
  <si>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</si>
  <si>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</si>
  <si>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</si>
  <si>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</si>
  <si>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</si>
  <si>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</si>
  <si>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</si>
  <si>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</si>
  <si>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</si>
  <si>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</si>
  <si>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</si>
  <si>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</si>
  <si>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</si>
  <si>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</si>
  <si>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</si>
  <si>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</si>
  <si>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</si>
  <si>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</si>
  <si>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</si>
  <si>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</si>
  <si>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</si>
  <si>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</si>
  <si>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</si>
  <si>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</si>
  <si>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</si>
  <si>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</si>
  <si>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</si>
  <si>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</si>
  <si>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</si>
  <si>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</si>
  <si>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</si>
  <si>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</si>
  <si>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</si>
  <si>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</si>
  <si>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</si>
  <si>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</si>
  <si>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</si>
  <si>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</si>
  <si>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</si>
  <si>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</si>
  <si>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</si>
  <si>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</si>
  <si>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</si>
  <si>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</si>
  <si>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</si>
  <si>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</si>
  <si>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</si>
  <si>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</si>
  <si>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</si>
  <si>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</si>
  <si>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</si>
  <si>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</si>
  <si>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</si>
  <si>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</si>
  <si>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</si>
  <si>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</si>
  <si>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</si>
  <si>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</si>
  <si>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</si>
  <si>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0</t>
  </si>
  <si>
    <t>BAŞARISIZ</t>
  </si>
  <si>
    <t>37,5</t>
  </si>
  <si>
    <t>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</si>
</sst>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424"/>
  <sheetViews>
    <sheetView tabSelected="1" showRuler="0" zoomScaleNormal="100" workbookViewId="0">
      <pane ySplit="1" topLeftCell="A95" activePane="bottomLeft" state="frozen"/>
      <selection pane="bottomLeft" activeCell="L164" sqref="L164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thickBot="1" x14ac:dyDescent="0.3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9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ref="H10:H12" si="2">G10*0.5</f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2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2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 t="shared" ref="H15:H18" si="3"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 t="shared" si="3"/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 t="shared" si="3"/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 t="shared" si="3"/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 t="shared" ref="H22" si="4"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 t="shared" ref="H24" si="5"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6">VLOOKUP(F41,$Q$2:$R$302,2,0)</f>
        <v>83.2</v>
      </c>
      <c r="H41" s="11">
        <f t="shared" ref="H41:H51" si="7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6"/>
        <v>82.26</v>
      </c>
      <c r="H42" s="11">
        <f t="shared" si="7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6"/>
        <v>82.26</v>
      </c>
      <c r="H43" s="11">
        <f t="shared" si="7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6"/>
        <v>82.26</v>
      </c>
      <c r="H44" s="11">
        <f t="shared" si="7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6"/>
        <v>81.33</v>
      </c>
      <c r="H45" s="11">
        <f t="shared" si="7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6"/>
        <v>80.86</v>
      </c>
      <c r="H46" s="11">
        <f t="shared" si="7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6"/>
        <v>80.63</v>
      </c>
      <c r="H47" s="11">
        <f t="shared" si="7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6"/>
        <v>80.63</v>
      </c>
      <c r="H48" s="11">
        <f t="shared" si="7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6"/>
        <v>79.930000000000007</v>
      </c>
      <c r="H49" s="11">
        <f t="shared" si="7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6"/>
        <v>79.930000000000007</v>
      </c>
      <c r="H50" s="11">
        <f t="shared" si="7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6"/>
        <v>79.7</v>
      </c>
      <c r="H51" s="11">
        <f t="shared" si="7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8">VLOOKUP(F54,$Q$2:$R$302,2,0)</f>
        <v>75.73</v>
      </c>
      <c r="H54" s="11">
        <f t="shared" ref="H54:H63" si="9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8"/>
        <v>74.099999999999994</v>
      </c>
      <c r="H55" s="11">
        <f t="shared" si="9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8"/>
        <v>72.7</v>
      </c>
      <c r="H56" s="11">
        <f t="shared" si="9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55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8"/>
        <v>71.3</v>
      </c>
      <c r="H57" s="11">
        <f t="shared" si="9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56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8"/>
        <v>71.3</v>
      </c>
      <c r="H58" s="11">
        <f t="shared" si="9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57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8"/>
        <v>66.86</v>
      </c>
      <c r="H59" s="11">
        <f t="shared" si="9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58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8"/>
        <v>66.86</v>
      </c>
      <c r="H60" s="11">
        <f t="shared" si="9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59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8"/>
        <v>95.8</v>
      </c>
      <c r="H61" s="11">
        <f t="shared" si="9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60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8"/>
        <v>92.76</v>
      </c>
      <c r="H62" s="11">
        <f t="shared" si="9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61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8"/>
        <v>92.3</v>
      </c>
      <c r="H63" s="11">
        <f t="shared" si="9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62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63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64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10">VLOOKUP(F66,$Q$2:$R$302,2,0)</f>
        <v>86.93</v>
      </c>
      <c r="H66" s="11">
        <f t="shared" ref="H66:H73" si="11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65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10"/>
        <v>83.9</v>
      </c>
      <c r="H67" s="11">
        <f t="shared" si="11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66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10"/>
        <v>83.2</v>
      </c>
      <c r="H68" s="11">
        <f t="shared" si="11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67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10"/>
        <v>82.96</v>
      </c>
      <c r="H69" s="11">
        <f t="shared" si="11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68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10"/>
        <v>80.16</v>
      </c>
      <c r="H70" s="11">
        <f t="shared" si="11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69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10"/>
        <v>79.930000000000007</v>
      </c>
      <c r="H71" s="11">
        <f t="shared" si="11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70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10"/>
        <v>73.63</v>
      </c>
      <c r="H72" s="11">
        <f t="shared" si="11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71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10"/>
        <v>70.599999999999994</v>
      </c>
      <c r="H73" s="11">
        <f t="shared" si="11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72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10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73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10"/>
        <v>86.46</v>
      </c>
      <c r="H75" s="11">
        <f t="shared" ref="H75:H111" si="12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74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10"/>
        <v>88.56</v>
      </c>
      <c r="H76" s="11">
        <f t="shared" si="12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75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10"/>
        <v>84.83</v>
      </c>
      <c r="H77" s="11">
        <f t="shared" si="12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76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10"/>
        <v>81.56</v>
      </c>
      <c r="H78" s="11">
        <f t="shared" si="12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hidden="1" customHeight="1" thickBot="1" x14ac:dyDescent="0.25">
      <c r="A79" s="33">
        <v>77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10"/>
        <v>93.7</v>
      </c>
      <c r="H79" s="11">
        <f t="shared" si="12"/>
        <v>46.85</v>
      </c>
      <c r="I79" s="10"/>
      <c r="J79" s="52"/>
      <c r="K79" s="52"/>
      <c r="L79" s="52"/>
      <c r="M79" s="12"/>
      <c r="N79" s="34"/>
      <c r="Q79" s="5">
        <v>3.23</v>
      </c>
      <c r="R79" s="2">
        <v>82.03</v>
      </c>
    </row>
    <row r="80" spans="1:18" ht="24.75" hidden="1" customHeight="1" thickBot="1" x14ac:dyDescent="0.25">
      <c r="A80" s="33">
        <v>78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10"/>
        <v>86.46</v>
      </c>
      <c r="H80" s="11">
        <f t="shared" si="12"/>
        <v>43.23</v>
      </c>
      <c r="I80" s="36"/>
      <c r="J80" s="52"/>
      <c r="K80" s="52"/>
      <c r="L80" s="52"/>
      <c r="M80" s="12"/>
      <c r="N80" s="35"/>
      <c r="Q80" s="4">
        <v>3.22</v>
      </c>
      <c r="R80" s="2">
        <v>81.8</v>
      </c>
    </row>
    <row r="81" spans="1:18" s="37" customFormat="1" ht="24.75" hidden="1" customHeight="1" thickBot="1" x14ac:dyDescent="0.25">
      <c r="A81" s="33">
        <v>79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10"/>
        <v>83.66</v>
      </c>
      <c r="H81" s="11">
        <f t="shared" si="12"/>
        <v>41.83</v>
      </c>
      <c r="I81" s="36"/>
      <c r="J81" s="52"/>
      <c r="K81" s="52"/>
      <c r="L81" s="52"/>
      <c r="M81" s="12"/>
      <c r="N81" s="35"/>
      <c r="Q81" s="4">
        <v>3.21</v>
      </c>
      <c r="R81" s="2">
        <v>81.56</v>
      </c>
    </row>
    <row r="82" spans="1:18" s="37" customFormat="1" ht="24.75" hidden="1" customHeight="1" thickBot="1" x14ac:dyDescent="0.25">
      <c r="A82" s="33">
        <v>80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10"/>
        <v>70.599999999999994</v>
      </c>
      <c r="H82" s="11">
        <f t="shared" si="12"/>
        <v>35.299999999999997</v>
      </c>
      <c r="I82" s="10"/>
      <c r="J82" s="52"/>
      <c r="K82" s="52"/>
      <c r="L82" s="52"/>
      <c r="M82" s="12"/>
      <c r="N82" s="34"/>
      <c r="Q82" s="5">
        <v>3.2</v>
      </c>
      <c r="R82" s="2">
        <v>81.33</v>
      </c>
    </row>
    <row r="83" spans="1:18" s="37" customFormat="1" ht="24.75" hidden="1" customHeight="1" thickBot="1" x14ac:dyDescent="0.25">
      <c r="A83" s="33">
        <v>81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10"/>
        <v>66.86</v>
      </c>
      <c r="H83" s="11">
        <f t="shared" si="12"/>
        <v>33.43</v>
      </c>
      <c r="I83" s="10"/>
      <c r="J83" s="52"/>
      <c r="K83" s="52"/>
      <c r="L83" s="52"/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82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10"/>
        <v>79.459999999999994</v>
      </c>
      <c r="H84" s="11">
        <f t="shared" si="12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83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10"/>
        <v>79</v>
      </c>
      <c r="H85" s="11">
        <f t="shared" si="12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84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10"/>
        <v>59.63</v>
      </c>
      <c r="H86" s="11">
        <f t="shared" si="12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hidden="1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10"/>
        <v>78.760000000000005</v>
      </c>
      <c r="H87" s="11">
        <f t="shared" si="12"/>
        <v>39.380000000000003</v>
      </c>
      <c r="I87" s="36"/>
      <c r="J87" s="52"/>
      <c r="K87" s="52"/>
      <c r="L87" s="52"/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10"/>
        <v>82.26</v>
      </c>
      <c r="H88" s="11">
        <f t="shared" si="12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1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10"/>
        <v>91.83</v>
      </c>
      <c r="H89" s="11">
        <f t="shared" si="12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2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10"/>
        <v>88.8</v>
      </c>
      <c r="H90" s="11">
        <f t="shared" si="12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3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10"/>
        <v>85.3</v>
      </c>
      <c r="H91" s="11">
        <f t="shared" si="12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4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10"/>
        <v>79.930000000000007</v>
      </c>
      <c r="H92" s="11">
        <f t="shared" si="12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5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10"/>
        <v>78.760000000000005</v>
      </c>
      <c r="H93" s="11">
        <f t="shared" si="12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6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10"/>
        <v>78.3</v>
      </c>
      <c r="H94" s="11">
        <f t="shared" si="12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7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10"/>
        <v>78.06</v>
      </c>
      <c r="H95" s="11">
        <f t="shared" si="12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8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10"/>
        <v>71.3</v>
      </c>
      <c r="H96" s="11">
        <f t="shared" si="12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10"/>
        <v>68.5</v>
      </c>
      <c r="H97" s="11">
        <f t="shared" si="12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1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3">VLOOKUP(F98,$Q$2:$R$302,2,0)</f>
        <v>78.3</v>
      </c>
      <c r="H98" s="11">
        <f t="shared" si="12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2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3"/>
        <v>72.7</v>
      </c>
      <c r="H99" s="11">
        <f t="shared" si="12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hidden="1" customHeight="1" thickBot="1" x14ac:dyDescent="0.25">
      <c r="A100" s="33">
        <v>1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3"/>
        <v>64.760000000000005</v>
      </c>
      <c r="H100" s="11">
        <f t="shared" si="12"/>
        <v>32.380000000000003</v>
      </c>
      <c r="I100" s="10"/>
      <c r="J100" s="52"/>
      <c r="K100" s="52"/>
      <c r="L100" s="52"/>
      <c r="M100" s="12"/>
      <c r="N100" s="34"/>
      <c r="Q100" s="5">
        <v>3.02</v>
      </c>
      <c r="R100" s="2">
        <v>77.13</v>
      </c>
    </row>
    <row r="101" spans="1:18" ht="24.75" hidden="1" customHeight="1" thickBot="1" x14ac:dyDescent="0.25">
      <c r="A101" s="33">
        <v>1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3"/>
        <v>92.76</v>
      </c>
      <c r="H101" s="11">
        <f t="shared" si="12"/>
        <v>46.38</v>
      </c>
      <c r="I101" s="10"/>
      <c r="J101" s="52"/>
      <c r="K101" s="52"/>
      <c r="L101" s="52"/>
      <c r="M101" s="12"/>
      <c r="N101" s="34"/>
      <c r="Q101" s="4">
        <v>3.01</v>
      </c>
      <c r="R101" s="2">
        <v>76.900000000000006</v>
      </c>
    </row>
    <row r="102" spans="1:18" ht="24.75" hidden="1" customHeight="1" thickBot="1" x14ac:dyDescent="0.25">
      <c r="A102" s="33">
        <v>2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3"/>
        <v>81.8</v>
      </c>
      <c r="H102" s="11">
        <f t="shared" si="12"/>
        <v>40.9</v>
      </c>
      <c r="I102" s="36"/>
      <c r="J102" s="52"/>
      <c r="K102" s="52"/>
      <c r="L102" s="52"/>
      <c r="M102" s="12"/>
      <c r="N102" s="35"/>
      <c r="Q102" s="5">
        <v>3</v>
      </c>
      <c r="R102" s="2">
        <v>76.66</v>
      </c>
    </row>
    <row r="103" spans="1:18" ht="24.75" hidden="1" customHeight="1" thickBot="1" x14ac:dyDescent="0.25">
      <c r="A103" s="33">
        <v>3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3"/>
        <v>79</v>
      </c>
      <c r="H103" s="11">
        <f t="shared" si="12"/>
        <v>39.5</v>
      </c>
      <c r="I103" s="36"/>
      <c r="J103" s="52"/>
      <c r="K103" s="52"/>
      <c r="L103" s="52"/>
      <c r="M103" s="12"/>
      <c r="N103" s="35"/>
      <c r="Q103" s="5">
        <v>2.99</v>
      </c>
      <c r="R103" s="2">
        <v>76.430000000000007</v>
      </c>
    </row>
    <row r="104" spans="1:18" s="38" customFormat="1" ht="24.75" hidden="1" customHeight="1" thickBot="1" x14ac:dyDescent="0.25">
      <c r="A104" s="33">
        <v>4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3"/>
        <v>77.36</v>
      </c>
      <c r="H104" s="11">
        <f t="shared" si="12"/>
        <v>38.68</v>
      </c>
      <c r="I104" s="10"/>
      <c r="J104" s="52"/>
      <c r="K104" s="52"/>
      <c r="L104" s="52"/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3"/>
        <v>91.13</v>
      </c>
      <c r="H105" s="11">
        <f t="shared" si="12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2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3"/>
        <v>79.459999999999994</v>
      </c>
      <c r="H106" s="11">
        <f t="shared" si="12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3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3"/>
        <v>77.13</v>
      </c>
      <c r="H107" s="11">
        <f t="shared" si="12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4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3"/>
        <v>75.959999999999994</v>
      </c>
      <c r="H108" s="11">
        <f t="shared" si="12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5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3"/>
        <v>74.56</v>
      </c>
      <c r="H109" s="11">
        <f t="shared" si="12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hidden="1" customHeight="1" thickBot="1" x14ac:dyDescent="0.25">
      <c r="A110" s="33">
        <v>1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3"/>
        <v>62.2</v>
      </c>
      <c r="H110" s="11">
        <f t="shared" si="12"/>
        <v>31.1</v>
      </c>
      <c r="I110" s="36"/>
      <c r="J110" s="52"/>
      <c r="K110" s="52"/>
      <c r="L110" s="52"/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3"/>
        <v>78.53</v>
      </c>
      <c r="H111" s="11">
        <f t="shared" si="12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hidden="1" customHeight="1" thickBot="1" x14ac:dyDescent="0.3">
      <c r="A112" s="33">
        <v>1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3"/>
        <v>96.5</v>
      </c>
      <c r="H112" s="11">
        <f t="shared" ref="H112:H163" si="14">G112*0.5</f>
        <v>48.25</v>
      </c>
      <c r="I112" s="36"/>
      <c r="J112" s="52"/>
      <c r="K112" s="52"/>
      <c r="L112" s="52"/>
      <c r="M112" s="12"/>
      <c r="N112" s="34"/>
      <c r="Q112" s="5">
        <v>2.9</v>
      </c>
      <c r="R112" s="2">
        <v>74.33</v>
      </c>
    </row>
    <row r="113" spans="1:18" s="38" customFormat="1" ht="24.75" hidden="1" customHeight="1" thickBot="1" x14ac:dyDescent="0.3">
      <c r="A113" s="33">
        <v>2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3"/>
        <v>93.46</v>
      </c>
      <c r="H113" s="11">
        <f t="shared" si="14"/>
        <v>46.73</v>
      </c>
      <c r="I113" s="36"/>
      <c r="J113" s="52"/>
      <c r="K113" s="52"/>
      <c r="L113" s="52"/>
      <c r="M113" s="12"/>
      <c r="N113" s="34"/>
      <c r="Q113" s="4">
        <v>2.89</v>
      </c>
      <c r="R113" s="2">
        <v>74.099999999999994</v>
      </c>
    </row>
    <row r="114" spans="1:18" ht="24.75" hidden="1" customHeight="1" thickBot="1" x14ac:dyDescent="0.3">
      <c r="A114" s="33">
        <v>3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3"/>
        <v>88.1</v>
      </c>
      <c r="H114" s="11">
        <f t="shared" si="14"/>
        <v>44.05</v>
      </c>
      <c r="I114" s="36"/>
      <c r="J114" s="52"/>
      <c r="K114" s="52"/>
      <c r="L114" s="52"/>
      <c r="M114" s="12"/>
      <c r="N114" s="34"/>
      <c r="Q114" s="5">
        <v>2.88</v>
      </c>
      <c r="R114" s="2">
        <v>73.86</v>
      </c>
    </row>
    <row r="115" spans="1:18" ht="24.75" hidden="1" customHeight="1" thickBot="1" x14ac:dyDescent="0.3">
      <c r="A115" s="33">
        <v>4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3"/>
        <v>84.36</v>
      </c>
      <c r="H115" s="11">
        <f t="shared" si="14"/>
        <v>42.18</v>
      </c>
      <c r="I115" s="10"/>
      <c r="J115" s="52"/>
      <c r="K115" s="52"/>
      <c r="L115" s="52"/>
      <c r="M115" s="12"/>
      <c r="N115" s="34"/>
      <c r="Q115" s="5">
        <v>2.87</v>
      </c>
      <c r="R115" s="2">
        <v>73.63</v>
      </c>
    </row>
    <row r="116" spans="1:18" ht="24.75" hidden="1" customHeight="1" thickBot="1" x14ac:dyDescent="0.3">
      <c r="A116" s="33">
        <v>5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3"/>
        <v>84.36</v>
      </c>
      <c r="H116" s="11">
        <f t="shared" si="14"/>
        <v>42.18</v>
      </c>
      <c r="I116" s="36"/>
      <c r="J116" s="52"/>
      <c r="K116" s="52"/>
      <c r="L116" s="52"/>
      <c r="M116" s="12"/>
      <c r="N116" s="35"/>
      <c r="Q116" s="4">
        <v>2.86</v>
      </c>
      <c r="R116" s="2">
        <v>73.400000000000006</v>
      </c>
    </row>
    <row r="117" spans="1:18" ht="24.75" hidden="1" customHeight="1" thickBot="1" x14ac:dyDescent="0.3">
      <c r="A117" s="33">
        <v>6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3"/>
        <v>83.2</v>
      </c>
      <c r="H117" s="11">
        <f t="shared" si="14"/>
        <v>41.6</v>
      </c>
      <c r="I117" s="36"/>
      <c r="J117" s="52"/>
      <c r="K117" s="52"/>
      <c r="L117" s="52"/>
      <c r="M117" s="12"/>
      <c r="N117" s="35"/>
      <c r="Q117" s="4">
        <v>2.85</v>
      </c>
      <c r="R117" s="2">
        <v>73.16</v>
      </c>
    </row>
    <row r="118" spans="1:18" ht="24.75" hidden="1" customHeight="1" thickBot="1" x14ac:dyDescent="0.3">
      <c r="A118" s="33">
        <v>7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3"/>
        <v>77.83</v>
      </c>
      <c r="H118" s="11">
        <f t="shared" si="14"/>
        <v>38.914999999999999</v>
      </c>
      <c r="I118" s="36"/>
      <c r="J118" s="52"/>
      <c r="K118" s="52"/>
      <c r="L118" s="52"/>
      <c r="M118" s="12"/>
      <c r="N118" s="35"/>
      <c r="Q118" s="5">
        <v>2.84</v>
      </c>
      <c r="R118" s="2">
        <v>72.930000000000007</v>
      </c>
    </row>
    <row r="119" spans="1:18" s="37" customFormat="1" ht="24.75" hidden="1" customHeight="1" thickBot="1" x14ac:dyDescent="0.3">
      <c r="A119" s="33">
        <v>8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3"/>
        <v>66.400000000000006</v>
      </c>
      <c r="H119" s="11">
        <f t="shared" si="14"/>
        <v>33.200000000000003</v>
      </c>
      <c r="I119" s="36"/>
      <c r="J119" s="52"/>
      <c r="K119" s="52"/>
      <c r="L119" s="52"/>
      <c r="M119" s="12"/>
      <c r="N119" s="35"/>
      <c r="Q119" s="5">
        <v>2.83</v>
      </c>
      <c r="R119" s="2">
        <v>72.7</v>
      </c>
    </row>
    <row r="120" spans="1:18" s="37" customFormat="1" ht="24.75" hidden="1" customHeight="1" thickBot="1" x14ac:dyDescent="0.3">
      <c r="A120" s="33">
        <v>9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3"/>
        <v>65.7</v>
      </c>
      <c r="H120" s="11">
        <f t="shared" si="14"/>
        <v>32.85</v>
      </c>
      <c r="I120" s="36"/>
      <c r="J120" s="52"/>
      <c r="K120" s="52"/>
      <c r="L120" s="52"/>
      <c r="M120" s="12"/>
      <c r="N120" s="35"/>
      <c r="Q120" s="4">
        <v>2.82</v>
      </c>
      <c r="R120" s="2">
        <v>72.459999999999994</v>
      </c>
    </row>
    <row r="121" spans="1:18" s="37" customFormat="1" ht="24.75" hidden="1" customHeight="1" thickBot="1" x14ac:dyDescent="0.3">
      <c r="A121" s="33">
        <v>1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3"/>
        <v>82.03</v>
      </c>
      <c r="H121" s="11">
        <f t="shared" si="14"/>
        <v>41.015000000000001</v>
      </c>
      <c r="I121" s="36"/>
      <c r="J121" s="52"/>
      <c r="K121" s="52"/>
      <c r="L121" s="52"/>
      <c r="M121" s="12"/>
      <c r="N121" s="35"/>
      <c r="Q121" s="5">
        <v>2.81</v>
      </c>
      <c r="R121" s="2">
        <v>72.23</v>
      </c>
    </row>
    <row r="122" spans="1:18" s="37" customFormat="1" ht="24.75" hidden="1" customHeight="1" thickBot="1" x14ac:dyDescent="0.3">
      <c r="A122" s="33">
        <v>2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3"/>
        <v>79.23</v>
      </c>
      <c r="H122" s="11">
        <f t="shared" si="14"/>
        <v>39.615000000000002</v>
      </c>
      <c r="I122" s="36"/>
      <c r="J122" s="52"/>
      <c r="K122" s="52"/>
      <c r="L122" s="52"/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3"/>
        <v>88.56</v>
      </c>
      <c r="H123" s="11">
        <f t="shared" si="14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3"/>
        <v>85.53</v>
      </c>
      <c r="H124" s="11">
        <f t="shared" si="14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3"/>
        <v>79.7</v>
      </c>
      <c r="H125" s="11">
        <f t="shared" si="14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3"/>
        <v>79</v>
      </c>
      <c r="H126" s="11">
        <f t="shared" si="14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3"/>
        <v>70.13</v>
      </c>
      <c r="H127" s="11">
        <f t="shared" si="14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3"/>
        <v>69.2</v>
      </c>
      <c r="H128" s="11">
        <f t="shared" si="14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3"/>
        <v>91.13</v>
      </c>
      <c r="H129" s="11">
        <f t="shared" si="14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5">VLOOKUP(F130,$Q$2:$R$302,2,0)</f>
        <v>91.13</v>
      </c>
      <c r="H130" s="11">
        <f t="shared" si="14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hidden="1" customHeight="1" thickBot="1" x14ac:dyDescent="0.25">
      <c r="A131" s="33">
        <v>1</v>
      </c>
      <c r="B131" s="59" t="s">
        <v>283</v>
      </c>
      <c r="C131" s="59" t="s">
        <v>282</v>
      </c>
      <c r="D131" s="70" t="s">
        <v>271</v>
      </c>
      <c r="E131" s="10">
        <v>4</v>
      </c>
      <c r="F131" s="11">
        <v>3.53</v>
      </c>
      <c r="G131" s="11">
        <f t="shared" si="15"/>
        <v>89.03</v>
      </c>
      <c r="H131" s="11">
        <f t="shared" si="14"/>
        <v>44.515000000000001</v>
      </c>
      <c r="I131" s="36"/>
      <c r="J131" s="52"/>
      <c r="K131" s="52"/>
      <c r="L131" s="52"/>
      <c r="M131" s="12"/>
      <c r="N131" s="35"/>
      <c r="Q131" s="5">
        <v>2.71</v>
      </c>
      <c r="R131" s="2">
        <v>69.900000000000006</v>
      </c>
    </row>
    <row r="132" spans="1:18" s="38" customFormat="1" ht="24.75" hidden="1" customHeight="1" thickBot="1" x14ac:dyDescent="0.25">
      <c r="A132" s="33">
        <v>2</v>
      </c>
      <c r="B132" s="59" t="s">
        <v>278</v>
      </c>
      <c r="C132" s="59" t="s">
        <v>279</v>
      </c>
      <c r="D132" s="70" t="s">
        <v>280</v>
      </c>
      <c r="E132" s="10">
        <v>4</v>
      </c>
      <c r="F132" s="11">
        <v>3.48</v>
      </c>
      <c r="G132" s="11">
        <f t="shared" si="15"/>
        <v>87.86</v>
      </c>
      <c r="H132" s="11">
        <f t="shared" si="14"/>
        <v>43.93</v>
      </c>
      <c r="I132" s="36"/>
      <c r="J132" s="52"/>
      <c r="K132" s="52"/>
      <c r="L132" s="52"/>
      <c r="M132" s="12"/>
      <c r="N132" s="35"/>
      <c r="Q132" s="4">
        <v>2.7</v>
      </c>
      <c r="R132" s="2">
        <v>69.66</v>
      </c>
    </row>
    <row r="133" spans="1:18" ht="24.75" hidden="1" customHeight="1" thickBot="1" x14ac:dyDescent="0.25">
      <c r="A133" s="33">
        <v>3</v>
      </c>
      <c r="B133" s="58" t="s">
        <v>281</v>
      </c>
      <c r="C133" s="59" t="s">
        <v>277</v>
      </c>
      <c r="D133" s="70" t="s">
        <v>280</v>
      </c>
      <c r="E133" s="10">
        <v>4</v>
      </c>
      <c r="F133" s="11">
        <v>3.48</v>
      </c>
      <c r="G133" s="11">
        <f t="shared" si="15"/>
        <v>87.86</v>
      </c>
      <c r="H133" s="11">
        <f t="shared" si="14"/>
        <v>43.93</v>
      </c>
      <c r="I133" s="10"/>
      <c r="J133" s="52"/>
      <c r="K133" s="52"/>
      <c r="L133" s="52"/>
      <c r="M133" s="12"/>
      <c r="N133" s="34"/>
      <c r="Q133" s="5">
        <v>2.69</v>
      </c>
      <c r="R133" s="2">
        <v>69.430000000000007</v>
      </c>
    </row>
    <row r="134" spans="1:18" ht="24.75" hidden="1" customHeight="1" thickBot="1" x14ac:dyDescent="0.25">
      <c r="A134" s="33">
        <v>4</v>
      </c>
      <c r="B134" s="58" t="s">
        <v>272</v>
      </c>
      <c r="C134" s="58" t="s">
        <v>115</v>
      </c>
      <c r="D134" s="70" t="s">
        <v>271</v>
      </c>
      <c r="E134" s="10">
        <v>4</v>
      </c>
      <c r="F134" s="11">
        <v>3.29</v>
      </c>
      <c r="G134" s="11">
        <f t="shared" si="15"/>
        <v>83.43</v>
      </c>
      <c r="H134" s="11">
        <f t="shared" si="14"/>
        <v>41.715000000000003</v>
      </c>
      <c r="I134" s="10"/>
      <c r="J134" s="52"/>
      <c r="K134" s="52"/>
      <c r="L134" s="52"/>
      <c r="M134" s="12"/>
      <c r="N134" s="34"/>
      <c r="Q134" s="4">
        <v>2.68</v>
      </c>
      <c r="R134" s="2">
        <v>69.2</v>
      </c>
    </row>
    <row r="135" spans="1:18" ht="24.75" hidden="1" customHeight="1" thickBot="1" x14ac:dyDescent="0.25">
      <c r="A135" s="33">
        <v>5</v>
      </c>
      <c r="B135" s="58" t="s">
        <v>284</v>
      </c>
      <c r="C135" s="58" t="s">
        <v>285</v>
      </c>
      <c r="D135" s="70" t="s">
        <v>271</v>
      </c>
      <c r="E135" s="10">
        <v>4</v>
      </c>
      <c r="F135" s="11">
        <v>3.21</v>
      </c>
      <c r="G135" s="11">
        <f t="shared" si="15"/>
        <v>81.56</v>
      </c>
      <c r="H135" s="11">
        <f t="shared" si="14"/>
        <v>40.78</v>
      </c>
      <c r="I135" s="36"/>
      <c r="J135" s="52"/>
      <c r="K135" s="52"/>
      <c r="L135" s="52"/>
      <c r="M135" s="12"/>
      <c r="N135" s="35"/>
      <c r="Q135" s="5">
        <v>2.67</v>
      </c>
      <c r="R135" s="2">
        <v>68.959999999999994</v>
      </c>
    </row>
    <row r="136" spans="1:18" ht="24.75" hidden="1" customHeight="1" thickBot="1" x14ac:dyDescent="0.25">
      <c r="A136" s="33">
        <v>6</v>
      </c>
      <c r="B136" s="58" t="s">
        <v>289</v>
      </c>
      <c r="C136" s="58" t="s">
        <v>290</v>
      </c>
      <c r="D136" s="70" t="s">
        <v>271</v>
      </c>
      <c r="E136" s="10">
        <v>4</v>
      </c>
      <c r="F136" s="11">
        <v>3.13</v>
      </c>
      <c r="G136" s="11">
        <f t="shared" si="15"/>
        <v>79.7</v>
      </c>
      <c r="H136" s="11">
        <f t="shared" si="14"/>
        <v>39.85</v>
      </c>
      <c r="I136" s="36"/>
      <c r="J136" s="52"/>
      <c r="K136" s="52"/>
      <c r="L136" s="52"/>
      <c r="M136" s="12"/>
      <c r="N136" s="35"/>
      <c r="Q136" s="5">
        <v>2.66</v>
      </c>
      <c r="R136" s="2">
        <v>68.73</v>
      </c>
    </row>
    <row r="137" spans="1:18" ht="24.75" hidden="1" customHeight="1" thickBot="1" x14ac:dyDescent="0.25">
      <c r="A137" s="33">
        <v>7</v>
      </c>
      <c r="B137" s="58" t="s">
        <v>291</v>
      </c>
      <c r="C137" s="58" t="s">
        <v>292</v>
      </c>
      <c r="D137" s="70" t="s">
        <v>280</v>
      </c>
      <c r="E137" s="10">
        <v>4</v>
      </c>
      <c r="F137" s="11">
        <v>3.12</v>
      </c>
      <c r="G137" s="11">
        <f t="shared" si="15"/>
        <v>79.459999999999994</v>
      </c>
      <c r="H137" s="11">
        <f t="shared" si="14"/>
        <v>39.729999999999997</v>
      </c>
      <c r="I137" s="10"/>
      <c r="J137" s="52"/>
      <c r="K137" s="52"/>
      <c r="L137" s="52"/>
      <c r="M137" s="12"/>
      <c r="N137" s="34"/>
      <c r="Q137" s="4">
        <v>2.65</v>
      </c>
      <c r="R137" s="2">
        <v>68.5</v>
      </c>
    </row>
    <row r="138" spans="1:18" ht="24.75" hidden="1" customHeight="1" thickBot="1" x14ac:dyDescent="0.25">
      <c r="A138" s="33">
        <v>8</v>
      </c>
      <c r="B138" s="58" t="s">
        <v>274</v>
      </c>
      <c r="C138" s="58" t="s">
        <v>275</v>
      </c>
      <c r="D138" s="70" t="s">
        <v>271</v>
      </c>
      <c r="E138" s="10">
        <v>4</v>
      </c>
      <c r="F138" s="11">
        <v>3.03</v>
      </c>
      <c r="G138" s="11">
        <f t="shared" si="15"/>
        <v>77.36</v>
      </c>
      <c r="H138" s="11">
        <f t="shared" si="14"/>
        <v>38.68</v>
      </c>
      <c r="I138" s="36"/>
      <c r="J138" s="52"/>
      <c r="K138" s="52"/>
      <c r="L138" s="52"/>
      <c r="M138" s="12"/>
      <c r="N138" s="35"/>
      <c r="Q138" s="5">
        <v>2.64</v>
      </c>
      <c r="R138" s="2">
        <v>68.260000000000005</v>
      </c>
    </row>
    <row r="139" spans="1:18" ht="24.75" hidden="1" customHeight="1" thickBot="1" x14ac:dyDescent="0.25">
      <c r="A139" s="33">
        <v>9</v>
      </c>
      <c r="B139" s="59" t="s">
        <v>276</v>
      </c>
      <c r="C139" s="59" t="s">
        <v>277</v>
      </c>
      <c r="D139" s="70" t="s">
        <v>271</v>
      </c>
      <c r="E139" s="10">
        <v>4</v>
      </c>
      <c r="F139" s="11">
        <v>2.78</v>
      </c>
      <c r="G139" s="11">
        <f t="shared" si="15"/>
        <v>71.53</v>
      </c>
      <c r="H139" s="11">
        <f t="shared" si="14"/>
        <v>35.765000000000001</v>
      </c>
      <c r="I139" s="36"/>
      <c r="J139" s="52"/>
      <c r="K139" s="52"/>
      <c r="L139" s="52"/>
      <c r="M139" s="12"/>
      <c r="N139" s="35"/>
      <c r="Q139" s="4">
        <v>2.63</v>
      </c>
      <c r="R139" s="1">
        <v>68.03</v>
      </c>
    </row>
    <row r="140" spans="1:18" ht="24.75" hidden="1" customHeight="1" thickBot="1" x14ac:dyDescent="0.25">
      <c r="A140" s="33">
        <v>10</v>
      </c>
      <c r="B140" s="59" t="s">
        <v>273</v>
      </c>
      <c r="C140" s="59" t="s">
        <v>35</v>
      </c>
      <c r="D140" s="70" t="s">
        <v>271</v>
      </c>
      <c r="E140" s="10">
        <v>4</v>
      </c>
      <c r="F140" s="11">
        <v>2.58</v>
      </c>
      <c r="G140" s="11">
        <f t="shared" si="15"/>
        <v>66.86</v>
      </c>
      <c r="H140" s="11">
        <f t="shared" si="14"/>
        <v>33.43</v>
      </c>
      <c r="I140" s="36"/>
      <c r="J140" s="52"/>
      <c r="K140" s="52"/>
      <c r="L140" s="52"/>
      <c r="M140" s="12"/>
      <c r="N140" s="34"/>
      <c r="Q140" s="4">
        <v>2.62</v>
      </c>
      <c r="R140" s="2">
        <v>67.8</v>
      </c>
    </row>
    <row r="141" spans="1:18" ht="24.75" hidden="1" customHeight="1" thickBot="1" x14ac:dyDescent="0.25">
      <c r="A141" s="33">
        <v>1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5"/>
        <v>78.3</v>
      </c>
      <c r="H141" s="11">
        <f t="shared" si="14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hidden="1" customHeight="1" thickBot="1" x14ac:dyDescent="0.25">
      <c r="A142" s="33">
        <v>11</v>
      </c>
      <c r="B142" s="58" t="s">
        <v>297</v>
      </c>
      <c r="C142" s="58" t="s">
        <v>298</v>
      </c>
      <c r="D142" s="70" t="s">
        <v>271</v>
      </c>
      <c r="E142" s="71" t="s">
        <v>299</v>
      </c>
      <c r="F142" s="11">
        <v>2.77</v>
      </c>
      <c r="G142" s="11">
        <f t="shared" si="15"/>
        <v>71.3</v>
      </c>
      <c r="H142" s="11">
        <f t="shared" si="14"/>
        <v>35.65</v>
      </c>
      <c r="I142" s="36"/>
      <c r="J142" s="52"/>
      <c r="K142" s="52"/>
      <c r="L142" s="52"/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5"/>
        <v>92.53</v>
      </c>
      <c r="H143" s="11">
        <f t="shared" si="14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5"/>
        <v>81.56</v>
      </c>
      <c r="H144" s="11">
        <f t="shared" si="14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hidden="1" customHeight="1" thickBot="1" x14ac:dyDescent="0.25">
      <c r="A145" s="33">
        <v>1</v>
      </c>
      <c r="B145" s="58" t="s">
        <v>311</v>
      </c>
      <c r="C145" s="58" t="s">
        <v>312</v>
      </c>
      <c r="D145" s="70" t="s">
        <v>301</v>
      </c>
      <c r="E145" s="13">
        <v>4</v>
      </c>
      <c r="F145" s="11">
        <v>3.54</v>
      </c>
      <c r="G145" s="11">
        <f t="shared" si="15"/>
        <v>89.26</v>
      </c>
      <c r="H145" s="11">
        <f t="shared" si="14"/>
        <v>44.63</v>
      </c>
      <c r="I145" s="36"/>
      <c r="J145" s="52"/>
      <c r="K145" s="52"/>
      <c r="L145" s="52"/>
      <c r="M145" s="12"/>
      <c r="N145" s="34"/>
      <c r="Q145" s="5">
        <v>2.57</v>
      </c>
      <c r="R145" s="2">
        <v>66.63</v>
      </c>
    </row>
    <row r="146" spans="1:18" s="38" customFormat="1" ht="24.75" hidden="1" customHeight="1" thickBot="1" x14ac:dyDescent="0.25">
      <c r="A146" s="33">
        <v>2</v>
      </c>
      <c r="B146" s="58" t="s">
        <v>306</v>
      </c>
      <c r="C146" s="58" t="s">
        <v>179</v>
      </c>
      <c r="D146" s="70" t="s">
        <v>301</v>
      </c>
      <c r="E146" s="13">
        <v>4</v>
      </c>
      <c r="F146" s="11">
        <v>3.44</v>
      </c>
      <c r="G146" s="11">
        <f t="shared" si="15"/>
        <v>86.93</v>
      </c>
      <c r="H146" s="11">
        <f t="shared" si="14"/>
        <v>43.465000000000003</v>
      </c>
      <c r="I146" s="36"/>
      <c r="J146" s="52"/>
      <c r="K146" s="52"/>
      <c r="L146" s="52"/>
      <c r="M146" s="12"/>
      <c r="N146" s="35"/>
      <c r="Q146" s="4">
        <v>2.56</v>
      </c>
      <c r="R146" s="2">
        <v>66.400000000000006</v>
      </c>
    </row>
    <row r="147" spans="1:18" s="38" customFormat="1" ht="24.75" hidden="1" customHeight="1" thickBot="1" x14ac:dyDescent="0.25">
      <c r="A147" s="33">
        <v>3</v>
      </c>
      <c r="B147" s="58" t="s">
        <v>315</v>
      </c>
      <c r="C147" s="58" t="s">
        <v>316</v>
      </c>
      <c r="D147" s="70" t="s">
        <v>301</v>
      </c>
      <c r="E147" s="13">
        <v>4</v>
      </c>
      <c r="F147" s="11">
        <v>3.42</v>
      </c>
      <c r="G147" s="11">
        <f t="shared" si="15"/>
        <v>86.46</v>
      </c>
      <c r="H147" s="11">
        <f t="shared" si="14"/>
        <v>43.23</v>
      </c>
      <c r="I147" s="36"/>
      <c r="J147" s="52"/>
      <c r="K147" s="52"/>
      <c r="L147" s="52"/>
      <c r="M147" s="12"/>
      <c r="N147" s="35"/>
      <c r="Q147" s="4">
        <v>2.5499999999999998</v>
      </c>
      <c r="R147" s="2">
        <v>66.16</v>
      </c>
    </row>
    <row r="148" spans="1:18" s="38" customFormat="1" ht="24.75" hidden="1" customHeight="1" thickBot="1" x14ac:dyDescent="0.25">
      <c r="A148" s="33">
        <v>4</v>
      </c>
      <c r="B148" s="58" t="s">
        <v>317</v>
      </c>
      <c r="C148" s="58" t="s">
        <v>305</v>
      </c>
      <c r="D148" s="70" t="s">
        <v>301</v>
      </c>
      <c r="E148" s="13">
        <v>4</v>
      </c>
      <c r="F148" s="11">
        <v>3.4</v>
      </c>
      <c r="G148" s="11">
        <f t="shared" si="15"/>
        <v>86</v>
      </c>
      <c r="H148" s="11">
        <f t="shared" si="14"/>
        <v>43</v>
      </c>
      <c r="I148" s="10"/>
      <c r="J148" s="52"/>
      <c r="K148" s="52"/>
      <c r="L148" s="52"/>
      <c r="M148" s="12"/>
      <c r="N148" s="34"/>
      <c r="Q148" s="4">
        <v>2.54</v>
      </c>
      <c r="R148" s="2">
        <v>65.930000000000007</v>
      </c>
    </row>
    <row r="149" spans="1:18" s="38" customFormat="1" ht="24.75" hidden="1" customHeight="1" thickBot="1" x14ac:dyDescent="0.25">
      <c r="A149" s="33">
        <v>5</v>
      </c>
      <c r="B149" s="58" t="s">
        <v>313</v>
      </c>
      <c r="C149" s="58" t="s">
        <v>314</v>
      </c>
      <c r="D149" s="70" t="s">
        <v>301</v>
      </c>
      <c r="E149" s="13">
        <v>4</v>
      </c>
      <c r="F149" s="11">
        <v>3.29</v>
      </c>
      <c r="G149" s="11">
        <f t="shared" si="15"/>
        <v>83.43</v>
      </c>
      <c r="H149" s="11">
        <f t="shared" si="14"/>
        <v>41.715000000000003</v>
      </c>
      <c r="I149" s="36"/>
      <c r="J149" s="52"/>
      <c r="K149" s="52"/>
      <c r="L149" s="52"/>
      <c r="M149" s="12"/>
      <c r="N149" s="35"/>
      <c r="Q149" s="5">
        <v>2.5299999999999998</v>
      </c>
      <c r="R149" s="2">
        <v>65.7</v>
      </c>
    </row>
    <row r="150" spans="1:18" s="38" customFormat="1" ht="24.75" hidden="1" customHeight="1" thickBot="1" x14ac:dyDescent="0.25">
      <c r="A150" s="33">
        <v>6</v>
      </c>
      <c r="B150" s="58" t="s">
        <v>310</v>
      </c>
      <c r="C150" s="58" t="s">
        <v>308</v>
      </c>
      <c r="D150" s="70" t="s">
        <v>309</v>
      </c>
      <c r="E150" s="13">
        <v>4</v>
      </c>
      <c r="F150" s="11">
        <v>3.24</v>
      </c>
      <c r="G150" s="11">
        <f t="shared" si="15"/>
        <v>82.26</v>
      </c>
      <c r="H150" s="11">
        <f t="shared" si="14"/>
        <v>41.13</v>
      </c>
      <c r="I150" s="36"/>
      <c r="J150" s="52"/>
      <c r="K150" s="52"/>
      <c r="L150" s="52"/>
      <c r="M150" s="12"/>
      <c r="N150" s="35"/>
      <c r="Q150" s="5">
        <v>2.52</v>
      </c>
      <c r="R150" s="2">
        <v>65.459999999999994</v>
      </c>
    </row>
    <row r="151" spans="1:18" s="38" customFormat="1" ht="24.75" hidden="1" customHeight="1" thickBot="1" x14ac:dyDescent="0.25">
      <c r="A151" s="33">
        <v>7</v>
      </c>
      <c r="B151" s="58" t="s">
        <v>318</v>
      </c>
      <c r="C151" s="58" t="s">
        <v>305</v>
      </c>
      <c r="D151" s="70" t="s">
        <v>301</v>
      </c>
      <c r="E151" s="13">
        <v>4</v>
      </c>
      <c r="F151" s="11">
        <v>3.19</v>
      </c>
      <c r="G151" s="11">
        <f t="shared" si="15"/>
        <v>81.099999999999994</v>
      </c>
      <c r="H151" s="11">
        <f t="shared" si="14"/>
        <v>40.549999999999997</v>
      </c>
      <c r="I151" s="10"/>
      <c r="J151" s="52"/>
      <c r="K151" s="52"/>
      <c r="L151" s="52"/>
      <c r="M151" s="12"/>
      <c r="N151" s="34"/>
      <c r="Q151" s="4">
        <v>2.5099999999999998</v>
      </c>
      <c r="R151" s="2">
        <v>65.23</v>
      </c>
    </row>
    <row r="152" spans="1:18" ht="24.75" hidden="1" customHeight="1" thickBot="1" x14ac:dyDescent="0.25">
      <c r="A152" s="33">
        <v>8</v>
      </c>
      <c r="B152" s="58" t="s">
        <v>304</v>
      </c>
      <c r="C152" s="58" t="s">
        <v>305</v>
      </c>
      <c r="D152" s="70" t="s">
        <v>301</v>
      </c>
      <c r="E152" s="13">
        <v>4</v>
      </c>
      <c r="F152" s="11">
        <v>3.14</v>
      </c>
      <c r="G152" s="11">
        <f t="shared" si="15"/>
        <v>79.930000000000007</v>
      </c>
      <c r="H152" s="11">
        <f t="shared" si="14"/>
        <v>39.965000000000003</v>
      </c>
      <c r="I152" s="10"/>
      <c r="J152" s="52"/>
      <c r="K152" s="52"/>
      <c r="L152" s="52"/>
      <c r="M152" s="12"/>
      <c r="N152" s="34"/>
      <c r="Q152" s="4">
        <v>2.5</v>
      </c>
      <c r="R152" s="2">
        <v>65</v>
      </c>
    </row>
    <row r="153" spans="1:18" ht="24.75" hidden="1" customHeight="1" thickBot="1" x14ac:dyDescent="0.25">
      <c r="A153" s="33">
        <v>9</v>
      </c>
      <c r="B153" s="58" t="s">
        <v>300</v>
      </c>
      <c r="C153" s="58" t="s">
        <v>285</v>
      </c>
      <c r="D153" s="70" t="s">
        <v>301</v>
      </c>
      <c r="E153" s="13">
        <v>4</v>
      </c>
      <c r="F153" s="11">
        <v>3</v>
      </c>
      <c r="G153" s="11">
        <f t="shared" si="15"/>
        <v>76.66</v>
      </c>
      <c r="H153" s="11">
        <f t="shared" si="14"/>
        <v>38.33</v>
      </c>
      <c r="I153" s="36"/>
      <c r="J153" s="52"/>
      <c r="K153" s="52"/>
      <c r="L153" s="52"/>
      <c r="M153" s="12"/>
      <c r="N153" s="35"/>
      <c r="Q153" s="4">
        <v>2.4900000000000002</v>
      </c>
      <c r="R153" s="2">
        <v>64.760000000000005</v>
      </c>
    </row>
    <row r="154" spans="1:18" ht="24.75" hidden="1" customHeight="1" thickBot="1" x14ac:dyDescent="0.25">
      <c r="A154" s="33">
        <v>10</v>
      </c>
      <c r="B154" s="58" t="s">
        <v>302</v>
      </c>
      <c r="C154" s="58" t="s">
        <v>303</v>
      </c>
      <c r="D154" s="70" t="s">
        <v>301</v>
      </c>
      <c r="E154" s="13">
        <v>4</v>
      </c>
      <c r="F154" s="11">
        <v>3</v>
      </c>
      <c r="G154" s="11">
        <f t="shared" si="15"/>
        <v>76.66</v>
      </c>
      <c r="H154" s="11">
        <f t="shared" si="14"/>
        <v>38.33</v>
      </c>
      <c r="I154" s="36"/>
      <c r="J154" s="52"/>
      <c r="K154" s="52"/>
      <c r="L154" s="52"/>
      <c r="M154" s="12"/>
      <c r="N154" s="35"/>
      <c r="Q154" s="5">
        <v>2.48</v>
      </c>
      <c r="R154" s="2">
        <v>64.53</v>
      </c>
    </row>
    <row r="155" spans="1:18" s="38" customFormat="1" ht="24.75" hidden="1" customHeight="1" thickBot="1" x14ac:dyDescent="0.25">
      <c r="A155" s="33">
        <v>11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5"/>
        <v>74.56</v>
      </c>
      <c r="H155" s="11">
        <f t="shared" si="14"/>
        <v>37.28</v>
      </c>
      <c r="I155" s="10"/>
      <c r="J155" s="52"/>
      <c r="K155" s="52"/>
      <c r="L155" s="52"/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5"/>
        <v>82.96</v>
      </c>
      <c r="H156" s="11">
        <f t="shared" si="14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5"/>
        <v>91.83</v>
      </c>
      <c r="H157" s="11">
        <f t="shared" si="14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2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5"/>
        <v>86.23</v>
      </c>
      <c r="H158" s="11">
        <f t="shared" si="14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3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5"/>
        <v>83.2</v>
      </c>
      <c r="H159" s="11">
        <f t="shared" si="14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4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5"/>
        <v>82.5</v>
      </c>
      <c r="H160" s="11">
        <f t="shared" si="14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5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5"/>
        <v>79.459999999999994</v>
      </c>
      <c r="H161" s="11">
        <f t="shared" si="14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16">VLOOKUP(F162,$Q$2:$R$302,2,0)</f>
        <v>84.6</v>
      </c>
      <c r="H162" s="11">
        <f t="shared" si="14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2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16"/>
        <v>77.13</v>
      </c>
      <c r="H163" s="11">
        <f t="shared" si="14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customHeight="1" thickBot="1" x14ac:dyDescent="0.25">
      <c r="A164" s="33">
        <v>1</v>
      </c>
      <c r="B164" s="58" t="s">
        <v>341</v>
      </c>
      <c r="C164" s="58" t="s">
        <v>342</v>
      </c>
      <c r="D164" s="69" t="s">
        <v>337</v>
      </c>
      <c r="E164" s="13">
        <v>4</v>
      </c>
      <c r="F164" s="11">
        <v>3.67</v>
      </c>
      <c r="G164" s="11">
        <f t="shared" ref="G164:G169" si="17">VLOOKUP(F164,$Q$2:$R$302,2,0)</f>
        <v>92.3</v>
      </c>
      <c r="H164" s="11">
        <f t="shared" ref="H164:H169" si="18">G164*0.5</f>
        <v>46.15</v>
      </c>
      <c r="I164" s="36" t="s">
        <v>377</v>
      </c>
      <c r="J164" s="52">
        <f t="shared" ref="J164:J169" si="19">I164/2</f>
        <v>18.75</v>
      </c>
      <c r="K164" s="52">
        <f t="shared" ref="K164:K169" si="20">H164+J164</f>
        <v>64.900000000000006</v>
      </c>
      <c r="L164" s="74" t="s">
        <v>19</v>
      </c>
      <c r="M164" s="12" t="s">
        <v>378</v>
      </c>
      <c r="N164" s="35" t="s">
        <v>337</v>
      </c>
      <c r="Q164" s="4">
        <v>2.38</v>
      </c>
      <c r="R164" s="2">
        <v>62.2</v>
      </c>
    </row>
    <row r="165" spans="1:18" s="37" customFormat="1" ht="24.75" customHeight="1" thickBot="1" x14ac:dyDescent="0.25">
      <c r="A165" s="33">
        <v>2</v>
      </c>
      <c r="B165" s="59" t="s">
        <v>336</v>
      </c>
      <c r="C165" s="58" t="s">
        <v>338</v>
      </c>
      <c r="D165" s="69" t="s">
        <v>337</v>
      </c>
      <c r="E165" s="13">
        <v>4</v>
      </c>
      <c r="F165" s="11">
        <v>2.66</v>
      </c>
      <c r="G165" s="11">
        <f t="shared" si="17"/>
        <v>68.73</v>
      </c>
      <c r="H165" s="11">
        <f t="shared" si="18"/>
        <v>34.365000000000002</v>
      </c>
      <c r="I165" s="10">
        <v>50</v>
      </c>
      <c r="J165" s="52">
        <f t="shared" si="19"/>
        <v>25</v>
      </c>
      <c r="K165" s="52">
        <f t="shared" si="20"/>
        <v>59.365000000000002</v>
      </c>
      <c r="L165" s="52" t="s">
        <v>376</v>
      </c>
      <c r="M165" s="12"/>
      <c r="N165" s="34"/>
      <c r="Q165" s="4">
        <v>2.37</v>
      </c>
      <c r="R165" s="2">
        <v>61.96</v>
      </c>
    </row>
    <row r="166" spans="1:18" s="37" customFormat="1" ht="24.75" customHeight="1" thickBot="1" x14ac:dyDescent="0.25">
      <c r="A166" s="33">
        <v>3</v>
      </c>
      <c r="B166" s="58" t="s">
        <v>344</v>
      </c>
      <c r="C166" s="58" t="s">
        <v>343</v>
      </c>
      <c r="D166" s="69" t="s">
        <v>337</v>
      </c>
      <c r="E166" s="13">
        <v>4</v>
      </c>
      <c r="F166" s="11">
        <v>3.71</v>
      </c>
      <c r="G166" s="11">
        <f t="shared" si="17"/>
        <v>93.23</v>
      </c>
      <c r="H166" s="11">
        <f t="shared" si="18"/>
        <v>46.615000000000002</v>
      </c>
      <c r="I166" s="36" t="s">
        <v>375</v>
      </c>
      <c r="J166" s="52">
        <f t="shared" si="19"/>
        <v>0</v>
      </c>
      <c r="K166" s="52">
        <f t="shared" si="20"/>
        <v>46.615000000000002</v>
      </c>
      <c r="L166" s="52" t="s">
        <v>376</v>
      </c>
      <c r="M166" s="12"/>
      <c r="N166" s="35"/>
      <c r="Q166" s="4">
        <v>2.36</v>
      </c>
      <c r="R166" s="2">
        <v>61.73</v>
      </c>
    </row>
    <row r="167" spans="1:18" s="37" customFormat="1" ht="24.75" customHeight="1" thickBot="1" x14ac:dyDescent="0.25">
      <c r="A167" s="33">
        <v>4</v>
      </c>
      <c r="B167" s="58" t="s">
        <v>339</v>
      </c>
      <c r="C167" s="58" t="s">
        <v>340</v>
      </c>
      <c r="D167" s="69" t="s">
        <v>337</v>
      </c>
      <c r="E167" s="13">
        <v>4</v>
      </c>
      <c r="F167" s="11">
        <v>3.53</v>
      </c>
      <c r="G167" s="11">
        <f t="shared" si="17"/>
        <v>89.03</v>
      </c>
      <c r="H167" s="11">
        <f t="shared" si="18"/>
        <v>44.515000000000001</v>
      </c>
      <c r="I167" s="10">
        <v>0</v>
      </c>
      <c r="J167" s="52">
        <f t="shared" si="19"/>
        <v>0</v>
      </c>
      <c r="K167" s="52">
        <f t="shared" si="20"/>
        <v>44.515000000000001</v>
      </c>
      <c r="L167" s="52" t="s">
        <v>376</v>
      </c>
      <c r="M167" s="12"/>
      <c r="N167" s="34"/>
      <c r="Q167" s="5">
        <v>2.35</v>
      </c>
      <c r="R167" s="2">
        <v>61.5</v>
      </c>
    </row>
    <row r="168" spans="1:18" s="37" customFormat="1" ht="24.75" customHeight="1" thickBot="1" x14ac:dyDescent="0.25">
      <c r="A168" s="33">
        <v>5</v>
      </c>
      <c r="B168" s="59" t="s">
        <v>345</v>
      </c>
      <c r="C168" s="58" t="s">
        <v>346</v>
      </c>
      <c r="D168" s="69" t="s">
        <v>337</v>
      </c>
      <c r="E168" s="13">
        <v>4</v>
      </c>
      <c r="F168" s="11">
        <v>3.31</v>
      </c>
      <c r="G168" s="11">
        <f t="shared" si="17"/>
        <v>83.9</v>
      </c>
      <c r="H168" s="11">
        <f t="shared" si="18"/>
        <v>41.95</v>
      </c>
      <c r="I168" s="36" t="s">
        <v>375</v>
      </c>
      <c r="J168" s="52">
        <f t="shared" si="19"/>
        <v>0</v>
      </c>
      <c r="K168" s="52">
        <f t="shared" si="20"/>
        <v>41.95</v>
      </c>
      <c r="L168" s="52" t="s">
        <v>376</v>
      </c>
      <c r="M168" s="12"/>
      <c r="N168" s="35"/>
      <c r="Q168" s="4">
        <v>2.34</v>
      </c>
      <c r="R168" s="2">
        <v>61.26</v>
      </c>
    </row>
    <row r="169" spans="1:18" s="37" customFormat="1" ht="24.75" customHeight="1" thickBot="1" x14ac:dyDescent="0.25">
      <c r="A169" s="33">
        <v>6</v>
      </c>
      <c r="B169" s="59" t="s">
        <v>347</v>
      </c>
      <c r="C169" s="58" t="s">
        <v>314</v>
      </c>
      <c r="D169" s="69" t="s">
        <v>337</v>
      </c>
      <c r="E169" s="13">
        <v>4</v>
      </c>
      <c r="F169" s="11">
        <v>3.04</v>
      </c>
      <c r="G169" s="11">
        <f t="shared" si="17"/>
        <v>77.599999999999994</v>
      </c>
      <c r="H169" s="11">
        <f t="shared" si="18"/>
        <v>38.799999999999997</v>
      </c>
      <c r="I169" s="36" t="s">
        <v>375</v>
      </c>
      <c r="J169" s="52">
        <f t="shared" si="19"/>
        <v>0</v>
      </c>
      <c r="K169" s="52">
        <f t="shared" si="20"/>
        <v>38.799999999999997</v>
      </c>
      <c r="L169" s="52" t="s">
        <v>376</v>
      </c>
      <c r="M169" s="12"/>
      <c r="N169" s="35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168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16"/>
        <v>85.3</v>
      </c>
      <c r="H170" s="11">
        <f t="shared" ref="H170:H180" si="21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hidden="1" customHeight="1" thickBot="1" x14ac:dyDescent="0.25">
      <c r="A171" s="33">
        <v>169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16"/>
        <v>89.03</v>
      </c>
      <c r="H171" s="11">
        <f t="shared" si="21"/>
        <v>44.515000000000001</v>
      </c>
      <c r="I171" s="36"/>
      <c r="J171" s="52"/>
      <c r="K171" s="52"/>
      <c r="L171" s="52"/>
      <c r="M171" s="12"/>
      <c r="N171" s="35"/>
      <c r="Q171" s="5">
        <v>2.31</v>
      </c>
      <c r="R171" s="2">
        <v>60.56</v>
      </c>
    </row>
    <row r="172" spans="1:18" s="37" customFormat="1" ht="24.75" hidden="1" customHeight="1" thickBot="1" x14ac:dyDescent="0.25">
      <c r="A172" s="33">
        <v>170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16"/>
        <v>82.5</v>
      </c>
      <c r="H172" s="11">
        <f t="shared" si="21"/>
        <v>41.25</v>
      </c>
      <c r="I172" s="36"/>
      <c r="J172" s="52"/>
      <c r="K172" s="52"/>
      <c r="L172" s="52"/>
      <c r="M172" s="12"/>
      <c r="N172" s="35"/>
      <c r="Q172" s="4">
        <v>2.2999999999999998</v>
      </c>
      <c r="R172" s="2">
        <v>60.33</v>
      </c>
    </row>
    <row r="173" spans="1:18" s="37" customFormat="1" ht="24.75" hidden="1" customHeight="1" thickBot="1" x14ac:dyDescent="0.25">
      <c r="A173" s="33">
        <v>171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16"/>
        <v>81.56</v>
      </c>
      <c r="H173" s="11">
        <f t="shared" ref="H173:H174" si="22">G173*0.5</f>
        <v>40.78</v>
      </c>
      <c r="I173" s="10"/>
      <c r="J173" s="52"/>
      <c r="K173" s="52"/>
      <c r="L173" s="52"/>
      <c r="M173" s="12"/>
      <c r="N173" s="34"/>
      <c r="Q173" s="4">
        <v>2.29</v>
      </c>
      <c r="R173" s="2">
        <v>60.1</v>
      </c>
    </row>
    <row r="174" spans="1:18" s="37" customFormat="1" ht="24.75" hidden="1" customHeight="1" thickBot="1" x14ac:dyDescent="0.25">
      <c r="A174" s="33">
        <v>172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16"/>
        <v>66.16</v>
      </c>
      <c r="H174" s="11">
        <f t="shared" si="22"/>
        <v>33.08</v>
      </c>
      <c r="I174" s="36"/>
      <c r="J174" s="52"/>
      <c r="K174" s="52"/>
      <c r="L174" s="52"/>
      <c r="M174" s="12"/>
      <c r="N174" s="35"/>
      <c r="Q174" s="5">
        <v>2.2799999999999998</v>
      </c>
      <c r="R174" s="2">
        <v>59.86</v>
      </c>
    </row>
    <row r="175" spans="1:18" s="37" customFormat="1" ht="24.75" hidden="1" customHeight="1" thickBot="1" x14ac:dyDescent="0.25">
      <c r="A175" s="33">
        <v>173</v>
      </c>
      <c r="B175" s="58" t="s">
        <v>362</v>
      </c>
      <c r="C175" s="58" t="s">
        <v>358</v>
      </c>
      <c r="D175" s="69" t="s">
        <v>359</v>
      </c>
      <c r="E175" s="13">
        <v>4</v>
      </c>
      <c r="F175" s="11">
        <v>3.12</v>
      </c>
      <c r="G175" s="11">
        <f t="shared" si="16"/>
        <v>79.459999999999994</v>
      </c>
      <c r="H175" s="11">
        <f t="shared" si="21"/>
        <v>39.729999999999997</v>
      </c>
      <c r="I175" s="36"/>
      <c r="J175" s="52"/>
      <c r="K175" s="52"/>
      <c r="L175" s="52"/>
      <c r="M175" s="12"/>
      <c r="N175" s="35"/>
      <c r="Q175" s="4">
        <v>2.27</v>
      </c>
      <c r="R175" s="2">
        <v>59.63</v>
      </c>
    </row>
    <row r="176" spans="1:18" s="37" customFormat="1" ht="24.75" hidden="1" customHeight="1" thickBot="1" x14ac:dyDescent="0.25">
      <c r="A176" s="33">
        <v>174</v>
      </c>
      <c r="B176" s="58" t="s">
        <v>357</v>
      </c>
      <c r="C176" s="58" t="s">
        <v>358</v>
      </c>
      <c r="D176" s="69" t="s">
        <v>359</v>
      </c>
      <c r="E176" s="13">
        <v>4</v>
      </c>
      <c r="F176" s="11">
        <v>3.09</v>
      </c>
      <c r="G176" s="11">
        <f t="shared" si="16"/>
        <v>78.760000000000005</v>
      </c>
      <c r="H176" s="11">
        <f t="shared" ref="H176" si="23">G176*0.5</f>
        <v>39.380000000000003</v>
      </c>
      <c r="I176" s="10"/>
      <c r="J176" s="52"/>
      <c r="K176" s="52"/>
      <c r="L176" s="52"/>
      <c r="M176" s="12"/>
      <c r="N176" s="34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16"/>
        <v>81.56</v>
      </c>
      <c r="H177" s="11">
        <f t="shared" si="21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16"/>
        <v>78.06</v>
      </c>
      <c r="H178" s="11">
        <f t="shared" si="21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16"/>
        <v>69.900000000000006</v>
      </c>
      <c r="H179" s="11">
        <f t="shared" si="21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16"/>
        <v>85.76</v>
      </c>
      <c r="H180" s="11">
        <f t="shared" si="21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16"/>
        <v>#N/A</v>
      </c>
      <c r="H181" s="11" t="e">
        <f t="shared" ref="H181:H184" si="24"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16"/>
        <v>#N/A</v>
      </c>
      <c r="H182" s="11" t="e">
        <f t="shared" si="24"/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16"/>
        <v>#N/A</v>
      </c>
      <c r="H183" s="11" t="e">
        <f t="shared" si="24"/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16"/>
        <v>#N/A</v>
      </c>
      <c r="H184" s="11" t="e">
        <f t="shared" si="24"/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16"/>
        <v>#N/A</v>
      </c>
      <c r="H185" s="11" t="e">
        <f t="shared" ref="H185:H195" si="25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16"/>
        <v>#N/A</v>
      </c>
      <c r="H186" s="11" t="e">
        <f t="shared" si="25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16"/>
        <v>#N/A</v>
      </c>
      <c r="H187" s="11" t="e">
        <f t="shared" si="25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16"/>
        <v>#N/A</v>
      </c>
      <c r="H188" s="11" t="e">
        <f t="shared" si="25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16"/>
        <v>#N/A</v>
      </c>
      <c r="H189" s="11" t="e">
        <f t="shared" si="25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16"/>
        <v>#N/A</v>
      </c>
      <c r="H190" s="11" t="e">
        <f t="shared" si="25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16"/>
        <v>#N/A</v>
      </c>
      <c r="H191" s="11" t="e">
        <f t="shared" si="25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16"/>
        <v>#N/A</v>
      </c>
      <c r="H192" s="11" t="e">
        <f t="shared" si="25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16"/>
        <v>#N/A</v>
      </c>
      <c r="H193" s="11" t="e">
        <f t="shared" si="25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26">VLOOKUP(F194,$Q$2:$R$302,2,0)</f>
        <v>#N/A</v>
      </c>
      <c r="H194" s="11" t="e">
        <f t="shared" si="25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26"/>
        <v>#N/A</v>
      </c>
      <c r="H195" s="11" t="e">
        <f t="shared" si="25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26"/>
        <v>#N/A</v>
      </c>
      <c r="H196" s="11" t="e">
        <f t="shared" ref="H196:H206" si="27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26"/>
        <v>#N/A</v>
      </c>
      <c r="H197" s="11" t="e">
        <f t="shared" si="27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26"/>
        <v>#N/A</v>
      </c>
      <c r="H198" s="11" t="e">
        <f t="shared" si="27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26"/>
        <v>#N/A</v>
      </c>
      <c r="H199" s="11" t="e">
        <f t="shared" si="27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26"/>
        <v>#N/A</v>
      </c>
      <c r="H200" s="11" t="e">
        <f t="shared" si="27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26"/>
        <v>#N/A</v>
      </c>
      <c r="H201" s="11" t="e">
        <f t="shared" si="27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26"/>
        <v>#N/A</v>
      </c>
      <c r="H202" s="11" t="e">
        <f t="shared" si="27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26"/>
        <v>#N/A</v>
      </c>
      <c r="H203" s="11" t="e">
        <f t="shared" si="27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26"/>
        <v>#N/A</v>
      </c>
      <c r="H204" s="11" t="e">
        <f t="shared" si="27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26"/>
        <v>#N/A</v>
      </c>
      <c r="H205" s="11" t="e">
        <f t="shared" si="27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26"/>
        <v>#N/A</v>
      </c>
      <c r="H206" s="11" t="e">
        <f t="shared" si="27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26"/>
        <v>#N/A</v>
      </c>
      <c r="H207" s="11" t="e">
        <f t="shared" ref="H207:H209" si="28"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26"/>
        <v>#N/A</v>
      </c>
      <c r="H208" s="11" t="e">
        <f t="shared" si="28"/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26"/>
        <v>#N/A</v>
      </c>
      <c r="H209" s="11" t="e">
        <f t="shared" si="28"/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26"/>
        <v>#N/A</v>
      </c>
      <c r="H210" s="11" t="e">
        <f t="shared" ref="H210" si="29"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L423" s="73"/>
      <c r="M423" s="73"/>
    </row>
    <row r="424" spans="1:31" ht="63.75" customHeight="1" x14ac:dyDescent="0.25">
      <c r="B424" s="72"/>
      <c r="C424" s="72"/>
      <c r="D424" s="72"/>
    </row>
  </sheetData>
  <autoFilter ref="D1:D421">
    <filterColumn colId="0">
      <filters>
        <filter val="SAĞLIK KURUMLARI İŞLETMECİLİĞİ ÖÖ"/>
      </filters>
    </filterColumn>
  </autoFilter>
  <sortState ref="A164:N169">
    <sortCondition descending="1" ref="K164"/>
  </sortState>
  <conditionalFormatting sqref="L2:L163 L166:L180">
    <cfRule type="colorScale" priority="459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63 L166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/>
        <color rgb="FFFF7128"/>
        <color rgb="FFFFEF9C"/>
      </colorScale>
    </cfRule>
    <cfRule type="colorScale" priority="467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/>
        <color rgb="FFFF7128"/>
        <color rgb="FFFFEF9C"/>
      </colorScale>
    </cfRule>
    <cfRule type="colorScale" priority="193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/>
        <color rgb="FFFF7128"/>
        <color rgb="FFFFEF9C"/>
      </colorScale>
    </cfRule>
    <cfRule type="colorScale" priority="185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/>
        <color rgb="FFFF7128"/>
        <color rgb="FFFFEF9C"/>
      </colorScale>
    </cfRule>
    <cfRule type="colorScale" priority="177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/>
        <color rgb="FFFF7128"/>
        <color rgb="FFFFEF9C"/>
      </colorScale>
    </cfRule>
    <cfRule type="colorScale" priority="169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/>
        <color rgb="FFFF7128"/>
        <color rgb="FFFFEF9C"/>
      </colorScale>
    </cfRule>
    <cfRule type="colorScale" priority="161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/>
        <color rgb="FFFF7128"/>
        <color rgb="FFFFEF9C"/>
      </colorScale>
    </cfRule>
    <cfRule type="colorScale" priority="153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/>
        <color rgb="FFFF7128"/>
        <color rgb="FFFFEF9C"/>
      </colorScale>
    </cfRule>
    <cfRule type="colorScale" priority="145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/>
        <color rgb="FFFF7128"/>
        <color rgb="FFFFEF9C"/>
      </colorScale>
    </cfRule>
    <cfRule type="colorScale" priority="137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/>
        <color rgb="FFFF7128"/>
        <color rgb="FFFFEF9C"/>
      </colorScale>
    </cfRule>
    <cfRule type="colorScale" priority="129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/>
        <color rgb="FFFF7128"/>
        <color rgb="FFFFEF9C"/>
      </colorScale>
    </cfRule>
    <cfRule type="colorScale" priority="121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/>
        <color rgb="FFFF7128"/>
        <color rgb="FFFFEF9C"/>
      </colorScale>
    </cfRule>
    <cfRule type="colorScale" priority="113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/>
        <color rgb="FFFF7128"/>
        <color rgb="FFFFEF9C"/>
      </colorScale>
    </cfRule>
    <cfRule type="colorScale" priority="105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85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2021-09-02T08:16:26Z</dcterms:modified>
</cp:coreProperties>
</file>